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775"/>
  </bookViews>
  <sheets>
    <sheet name="产品清单" sheetId="2" r:id="rId1"/>
  </sheets>
  <calcPr calcId="144525" concurrentCalc="0"/>
</workbook>
</file>

<file path=xl/sharedStrings.xml><?xml version="1.0" encoding="utf-8"?>
<sst xmlns="http://schemas.openxmlformats.org/spreadsheetml/2006/main" count="102">
  <si>
    <t>产品清单1：电池</t>
  </si>
  <si>
    <t>产品清单2：模组及电池包</t>
  </si>
  <si>
    <t>物料编码</t>
  </si>
  <si>
    <t>型号</t>
  </si>
  <si>
    <t>数量（支）</t>
  </si>
  <si>
    <t>合计</t>
  </si>
  <si>
    <t>备注</t>
  </si>
  <si>
    <t>产品类型</t>
  </si>
  <si>
    <t>数量（个）</t>
  </si>
  <si>
    <t>A减品</t>
  </si>
  <si>
    <t>B品</t>
  </si>
  <si>
    <t>C品</t>
  </si>
  <si>
    <t>D品</t>
  </si>
  <si>
    <t>未判定等级</t>
  </si>
  <si>
    <t>3301000038_A11</t>
  </si>
  <si>
    <t>动力电芯_18650/24EB（S）</t>
  </si>
  <si>
    <t>PACK拆解电芯</t>
  </si>
  <si>
    <t>模组</t>
  </si>
  <si>
    <t>3301000038_A12</t>
  </si>
  <si>
    <t>3301000037_A12</t>
  </si>
  <si>
    <t>动力电芯_18650/26EB</t>
  </si>
  <si>
    <t>工具电芯_18650/20H/20H(L)</t>
  </si>
  <si>
    <t>E100A</t>
  </si>
  <si>
    <t>3301000131_A10</t>
  </si>
  <si>
    <t xml:space="preserve">E100B </t>
  </si>
  <si>
    <t>3301000131_A11</t>
  </si>
  <si>
    <t>E160</t>
  </si>
  <si>
    <t>3301000131_A12</t>
  </si>
  <si>
    <t>E160P</t>
  </si>
  <si>
    <t>工具电芯_18650/20M</t>
  </si>
  <si>
    <t>E200</t>
  </si>
  <si>
    <t>动力电芯_18650/25EB</t>
  </si>
  <si>
    <t>E200CP</t>
  </si>
  <si>
    <t>动力电芯_18650/25ED</t>
  </si>
  <si>
    <t>E200L</t>
  </si>
  <si>
    <t>3301000124_A10</t>
  </si>
  <si>
    <t>E200P</t>
  </si>
  <si>
    <t>3301000151_A10</t>
  </si>
  <si>
    <t>动力电芯_18650/25EDX</t>
  </si>
  <si>
    <t>莱特13度</t>
  </si>
  <si>
    <t>3301000150_A10</t>
  </si>
  <si>
    <t>莱特18度</t>
  </si>
  <si>
    <t>3301000124_A12</t>
  </si>
  <si>
    <t>雷丁</t>
  </si>
  <si>
    <t>3301000150_A12</t>
  </si>
  <si>
    <t>锂电启动电源</t>
  </si>
  <si>
    <t>路灯</t>
  </si>
  <si>
    <t>数码电芯_18650/25B</t>
  </si>
  <si>
    <t>模组小计</t>
  </si>
  <si>
    <t>3301000019_A12</t>
  </si>
  <si>
    <t>电池包</t>
  </si>
  <si>
    <t>Y100</t>
  </si>
  <si>
    <t>动力电芯_18650/25M</t>
  </si>
  <si>
    <t>3301000139_A10</t>
  </si>
  <si>
    <t>3301000139_A12</t>
  </si>
  <si>
    <t>特斯拉</t>
  </si>
  <si>
    <r>
      <rPr>
        <sz val="10"/>
        <color rgb="FF000000"/>
        <rFont val="微软雅黑"/>
        <charset val="134"/>
      </rPr>
      <t>动力电芯</t>
    </r>
    <r>
      <rPr>
        <sz val="10"/>
        <color rgb="FF000000"/>
        <rFont val="微软雅黑"/>
        <charset val="134"/>
      </rPr>
      <t>_18650/26EBX</t>
    </r>
  </si>
  <si>
    <t>实物为模块，未拆解</t>
  </si>
  <si>
    <t>外厂电池包</t>
  </si>
  <si>
    <t>意大利储能</t>
  </si>
  <si>
    <t>小黄车</t>
  </si>
  <si>
    <t>电池包小计</t>
  </si>
  <si>
    <t>3301000099_A10</t>
  </si>
  <si>
    <t>3301000141_A10</t>
  </si>
  <si>
    <t>3301000099_A12</t>
  </si>
  <si>
    <t>3301000141_A12</t>
  </si>
  <si>
    <t>3301000137_A12</t>
  </si>
  <si>
    <t>动力电芯_18650/29EA</t>
  </si>
  <si>
    <t>3301000125_A12</t>
  </si>
  <si>
    <t>工具电芯_18650/30M</t>
  </si>
  <si>
    <t>3301000142_A12</t>
  </si>
  <si>
    <t>动力电芯_18650/33EA</t>
  </si>
  <si>
    <t>3301000126_A12</t>
  </si>
  <si>
    <t>动力电芯_18650/35EA</t>
  </si>
  <si>
    <t>3301000138_A10</t>
  </si>
  <si>
    <t>3301000138_A12</t>
  </si>
  <si>
    <t>动力电芯_18650/38EA</t>
  </si>
  <si>
    <t>3301000144_A10</t>
  </si>
  <si>
    <t>3301000144_A12</t>
  </si>
  <si>
    <t>动力电芯_18650/40EA</t>
  </si>
  <si>
    <t>3301000147_A10</t>
  </si>
  <si>
    <t>3301000147_A12</t>
  </si>
  <si>
    <t>动力电芯_21700/40EBX</t>
  </si>
  <si>
    <t>3301000098_A10</t>
  </si>
  <si>
    <t>3301000098_A12</t>
  </si>
  <si>
    <t>动力电芯_21700/45EBX</t>
  </si>
  <si>
    <t>3301000149_A10</t>
  </si>
  <si>
    <t>3301000149_A12</t>
  </si>
  <si>
    <t>3301000148_A12</t>
  </si>
  <si>
    <t>动力电芯_21700/4200</t>
  </si>
  <si>
    <t>3301000075_A12</t>
  </si>
  <si>
    <t>动力电芯_21700/45EA</t>
  </si>
  <si>
    <t>动力电芯_21700/50A</t>
  </si>
  <si>
    <t>3301000108_A10</t>
  </si>
  <si>
    <t>3301000108_A12</t>
  </si>
  <si>
    <t>动力电芯_21700/55A</t>
  </si>
  <si>
    <t>3301000143_A10</t>
  </si>
  <si>
    <t>3301000143_A12</t>
  </si>
  <si>
    <t>3301000146_A10</t>
  </si>
  <si>
    <t>动力电芯_21700/60A</t>
  </si>
  <si>
    <t>3301000146_A12</t>
  </si>
  <si>
    <t>总计</t>
  </si>
</sst>
</file>

<file path=xl/styles.xml><?xml version="1.0" encoding="utf-8"?>
<styleSheet xmlns="http://schemas.openxmlformats.org/spreadsheetml/2006/main">
  <numFmts count="7">
    <numFmt numFmtId="176" formatCode="#,##0_ ;[Red]\-#,##0\ "/>
    <numFmt numFmtId="177" formatCode="#,##0_ "/>
    <numFmt numFmtId="178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178" fontId="1" fillId="2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M70"/>
  <sheetViews>
    <sheetView showZeros="0" tabSelected="1" topLeftCell="B1" workbookViewId="0">
      <selection activeCell="M29" sqref="M29"/>
    </sheetView>
  </sheetViews>
  <sheetFormatPr defaultColWidth="9" defaultRowHeight="16.5"/>
  <cols>
    <col min="1" max="1" width="15.875" style="1" customWidth="1"/>
    <col min="2" max="2" width="24" style="1" customWidth="1"/>
    <col min="3" max="4" width="8.375" style="1" customWidth="1"/>
    <col min="5" max="6" width="7.375" style="1" customWidth="1"/>
    <col min="7" max="7" width="9.5" style="1" customWidth="1"/>
    <col min="8" max="8" width="8.375" style="1" customWidth="1"/>
    <col min="9" max="9" width="16" style="1" customWidth="1"/>
    <col min="10" max="10" width="5.375" style="1" customWidth="1"/>
    <col min="11" max="11" width="12.25" style="1" customWidth="1"/>
    <col min="12" max="12" width="16.125" style="1" customWidth="1"/>
    <col min="13" max="13" width="15" style="1" customWidth="1"/>
    <col min="14" max="16384" width="9" style="1"/>
  </cols>
  <sheetData>
    <row r="1" s="1" customFormat="1" ht="18" spans="1:13">
      <c r="A1" s="2" t="s">
        <v>0</v>
      </c>
      <c r="B1" s="2"/>
      <c r="C1" s="2"/>
      <c r="D1" s="2"/>
      <c r="E1" s="2"/>
      <c r="F1" s="2"/>
      <c r="G1" s="2"/>
      <c r="H1" s="2"/>
      <c r="I1" s="2"/>
      <c r="K1" s="15" t="s">
        <v>1</v>
      </c>
      <c r="L1" s="15"/>
      <c r="M1" s="15"/>
    </row>
    <row r="2" s="1" customFormat="1" ht="16" customHeight="1" spans="1:13">
      <c r="A2" s="3" t="s">
        <v>2</v>
      </c>
      <c r="B2" s="3" t="s">
        <v>3</v>
      </c>
      <c r="C2" s="4" t="s">
        <v>4</v>
      </c>
      <c r="D2" s="5"/>
      <c r="E2" s="5"/>
      <c r="F2" s="5"/>
      <c r="G2" s="6"/>
      <c r="H2" s="7" t="s">
        <v>5</v>
      </c>
      <c r="I2" s="7" t="s">
        <v>6</v>
      </c>
      <c r="K2" s="16" t="s">
        <v>7</v>
      </c>
      <c r="L2" s="16" t="s">
        <v>3</v>
      </c>
      <c r="M2" s="16" t="s">
        <v>8</v>
      </c>
    </row>
    <row r="3" s="1" customFormat="1" ht="16" customHeight="1" spans="1:13">
      <c r="A3" s="3"/>
      <c r="B3" s="3"/>
      <c r="C3" s="3" t="s">
        <v>9</v>
      </c>
      <c r="D3" s="3" t="s">
        <v>10</v>
      </c>
      <c r="E3" s="3" t="s">
        <v>11</v>
      </c>
      <c r="F3" s="3" t="s">
        <v>12</v>
      </c>
      <c r="G3" s="7" t="s">
        <v>13</v>
      </c>
      <c r="H3" s="7"/>
      <c r="I3" s="7"/>
      <c r="K3" s="17"/>
      <c r="L3" s="17"/>
      <c r="M3" s="16"/>
    </row>
    <row r="4" s="1" customFormat="1" ht="16" customHeight="1" spans="1:13">
      <c r="A4" s="8" t="s">
        <v>14</v>
      </c>
      <c r="B4" s="8" t="s">
        <v>15</v>
      </c>
      <c r="C4" s="9"/>
      <c r="D4" s="9"/>
      <c r="E4" s="9">
        <f>2648559-2638999</f>
        <v>9560</v>
      </c>
      <c r="F4" s="9"/>
      <c r="G4" s="9"/>
      <c r="H4" s="9">
        <f t="shared" ref="H4:H64" si="0">SUM(C4:G4)</f>
        <v>9560</v>
      </c>
      <c r="I4" s="18" t="s">
        <v>16</v>
      </c>
      <c r="K4" s="19" t="s">
        <v>17</v>
      </c>
      <c r="L4" s="20">
        <v>5023</v>
      </c>
      <c r="M4" s="21">
        <v>59</v>
      </c>
    </row>
    <row r="5" s="1" customFormat="1" ht="16" customHeight="1" spans="1:13">
      <c r="A5" s="8" t="s">
        <v>18</v>
      </c>
      <c r="B5" s="8" t="s">
        <v>15</v>
      </c>
      <c r="C5" s="9"/>
      <c r="D5" s="9"/>
      <c r="E5" s="9"/>
      <c r="F5" s="9">
        <v>2685</v>
      </c>
      <c r="G5" s="9"/>
      <c r="H5" s="9">
        <f t="shared" si="0"/>
        <v>2685</v>
      </c>
      <c r="I5" s="18" t="s">
        <v>16</v>
      </c>
      <c r="K5" s="19"/>
      <c r="L5" s="20">
        <v>5029</v>
      </c>
      <c r="M5" s="21">
        <v>12</v>
      </c>
    </row>
    <row r="6" s="1" customFormat="1" ht="16" customHeight="1" spans="1:13">
      <c r="A6" s="8" t="s">
        <v>19</v>
      </c>
      <c r="B6" s="8" t="s">
        <v>20</v>
      </c>
      <c r="C6" s="9"/>
      <c r="D6" s="9"/>
      <c r="E6" s="9"/>
      <c r="F6" s="9">
        <v>3268</v>
      </c>
      <c r="G6" s="9"/>
      <c r="H6" s="9">
        <f t="shared" si="0"/>
        <v>3268</v>
      </c>
      <c r="I6" s="18" t="s">
        <v>16</v>
      </c>
      <c r="K6" s="19"/>
      <c r="L6" s="20">
        <v>21700</v>
      </c>
      <c r="M6" s="21">
        <v>2</v>
      </c>
    </row>
    <row r="7" s="1" customFormat="1" ht="16" customHeight="1" spans="1:13">
      <c r="A7" s="10">
        <v>3301000131</v>
      </c>
      <c r="B7" s="10" t="s">
        <v>21</v>
      </c>
      <c r="C7" s="9">
        <v>18095</v>
      </c>
      <c r="D7" s="11"/>
      <c r="E7" s="9"/>
      <c r="F7" s="11"/>
      <c r="G7" s="9"/>
      <c r="H7" s="9">
        <f t="shared" si="0"/>
        <v>18095</v>
      </c>
      <c r="I7" s="18"/>
      <c r="K7" s="19"/>
      <c r="L7" s="20" t="s">
        <v>22</v>
      </c>
      <c r="M7" s="21">
        <v>923</v>
      </c>
    </row>
    <row r="8" s="1" customFormat="1" ht="16" customHeight="1" spans="1:13">
      <c r="A8" s="8" t="s">
        <v>23</v>
      </c>
      <c r="B8" s="10" t="s">
        <v>21</v>
      </c>
      <c r="C8" s="9"/>
      <c r="D8" s="11">
        <v>22871</v>
      </c>
      <c r="E8" s="9"/>
      <c r="F8" s="11">
        <v>31</v>
      </c>
      <c r="G8" s="9"/>
      <c r="H8" s="9">
        <f t="shared" si="0"/>
        <v>22902</v>
      </c>
      <c r="I8" s="18"/>
      <c r="K8" s="19"/>
      <c r="L8" s="20" t="s">
        <v>24</v>
      </c>
      <c r="M8" s="21">
        <v>279</v>
      </c>
    </row>
    <row r="9" s="1" customFormat="1" ht="16" customHeight="1" spans="1:13">
      <c r="A9" s="8" t="s">
        <v>25</v>
      </c>
      <c r="B9" s="10" t="s">
        <v>21</v>
      </c>
      <c r="C9" s="9"/>
      <c r="D9" s="11"/>
      <c r="E9" s="9">
        <v>3037</v>
      </c>
      <c r="F9" s="11"/>
      <c r="G9" s="9"/>
      <c r="H9" s="9">
        <f t="shared" si="0"/>
        <v>3037</v>
      </c>
      <c r="I9" s="18"/>
      <c r="K9" s="19"/>
      <c r="L9" s="20" t="s">
        <v>26</v>
      </c>
      <c r="M9" s="21">
        <v>344</v>
      </c>
    </row>
    <row r="10" s="1" customFormat="1" ht="16" customHeight="1" spans="1:13">
      <c r="A10" s="8" t="s">
        <v>27</v>
      </c>
      <c r="B10" s="10" t="s">
        <v>21</v>
      </c>
      <c r="C10" s="9"/>
      <c r="D10" s="11"/>
      <c r="E10" s="9"/>
      <c r="F10" s="11">
        <v>1002</v>
      </c>
      <c r="G10" s="9"/>
      <c r="H10" s="9">
        <f t="shared" si="0"/>
        <v>1002</v>
      </c>
      <c r="I10" s="18"/>
      <c r="K10" s="19"/>
      <c r="L10" s="20" t="s">
        <v>28</v>
      </c>
      <c r="M10" s="21">
        <v>79</v>
      </c>
    </row>
    <row r="11" s="1" customFormat="1" ht="16" customHeight="1" spans="1:13">
      <c r="A11" s="10">
        <v>3301000116</v>
      </c>
      <c r="B11" s="10" t="s">
        <v>29</v>
      </c>
      <c r="C11" s="11">
        <v>1669</v>
      </c>
      <c r="D11" s="11"/>
      <c r="E11" s="11"/>
      <c r="F11" s="11"/>
      <c r="G11" s="9"/>
      <c r="H11" s="9">
        <f t="shared" si="0"/>
        <v>1669</v>
      </c>
      <c r="I11" s="18"/>
      <c r="K11" s="19"/>
      <c r="L11" s="20" t="s">
        <v>30</v>
      </c>
      <c r="M11" s="21">
        <f>612-29</f>
        <v>583</v>
      </c>
    </row>
    <row r="12" s="1" customFormat="1" ht="16" customHeight="1" spans="1:13">
      <c r="A12" s="10">
        <v>3301000036</v>
      </c>
      <c r="B12" s="10" t="s">
        <v>31</v>
      </c>
      <c r="C12" s="11">
        <f>2331+173-2331</f>
        <v>173</v>
      </c>
      <c r="D12" s="11"/>
      <c r="E12" s="11"/>
      <c r="F12" s="11"/>
      <c r="G12" s="9"/>
      <c r="H12" s="9">
        <f t="shared" si="0"/>
        <v>173</v>
      </c>
      <c r="I12" s="18"/>
      <c r="K12" s="19"/>
      <c r="L12" s="20" t="s">
        <v>32</v>
      </c>
      <c r="M12" s="21">
        <v>359</v>
      </c>
    </row>
    <row r="13" s="1" customFormat="1" ht="16" customHeight="1" spans="1:13">
      <c r="A13" s="12">
        <v>3301000124</v>
      </c>
      <c r="B13" s="8" t="s">
        <v>33</v>
      </c>
      <c r="C13" s="11">
        <v>141109</v>
      </c>
      <c r="D13" s="11"/>
      <c r="E13" s="11">
        <v>0</v>
      </c>
      <c r="F13" s="11"/>
      <c r="G13" s="9"/>
      <c r="H13" s="9">
        <f t="shared" si="0"/>
        <v>141109</v>
      </c>
      <c r="I13" s="18"/>
      <c r="K13" s="19"/>
      <c r="L13" s="20" t="s">
        <v>34</v>
      </c>
      <c r="M13" s="21">
        <v>420</v>
      </c>
    </row>
    <row r="14" s="1" customFormat="1" ht="16" customHeight="1" spans="1:13">
      <c r="A14" s="8" t="s">
        <v>35</v>
      </c>
      <c r="B14" s="8" t="s">
        <v>33</v>
      </c>
      <c r="C14" s="11">
        <v>0</v>
      </c>
      <c r="D14" s="11">
        <v>4014</v>
      </c>
      <c r="E14" s="11">
        <v>0</v>
      </c>
      <c r="F14" s="11">
        <v>0</v>
      </c>
      <c r="G14" s="9"/>
      <c r="H14" s="9">
        <f t="shared" si="0"/>
        <v>4014</v>
      </c>
      <c r="I14" s="18"/>
      <c r="K14" s="19"/>
      <c r="L14" s="20" t="s">
        <v>36</v>
      </c>
      <c r="M14" s="21">
        <v>753</v>
      </c>
    </row>
    <row r="15" s="1" customFormat="1" ht="16" customHeight="1" spans="1:13">
      <c r="A15" s="8" t="s">
        <v>37</v>
      </c>
      <c r="B15" s="8" t="s">
        <v>38</v>
      </c>
      <c r="C15" s="11"/>
      <c r="D15" s="11">
        <v>2062</v>
      </c>
      <c r="E15" s="11"/>
      <c r="F15" s="11"/>
      <c r="G15" s="9"/>
      <c r="H15" s="9">
        <f t="shared" si="0"/>
        <v>2062</v>
      </c>
      <c r="I15" s="18"/>
      <c r="K15" s="19"/>
      <c r="L15" s="20" t="s">
        <v>39</v>
      </c>
      <c r="M15" s="21">
        <v>5</v>
      </c>
    </row>
    <row r="16" s="1" customFormat="1" ht="16" customHeight="1" spans="1:13">
      <c r="A16" s="8" t="s">
        <v>40</v>
      </c>
      <c r="B16" s="8" t="s">
        <v>38</v>
      </c>
      <c r="C16" s="11"/>
      <c r="D16" s="11">
        <v>206329</v>
      </c>
      <c r="E16" s="11"/>
      <c r="F16" s="11"/>
      <c r="G16" s="9"/>
      <c r="H16" s="9">
        <f t="shared" si="0"/>
        <v>206329</v>
      </c>
      <c r="I16" s="18"/>
      <c r="K16" s="19"/>
      <c r="L16" s="20" t="s">
        <v>41</v>
      </c>
      <c r="M16" s="21">
        <v>10</v>
      </c>
    </row>
    <row r="17" s="1" customFormat="1" ht="16" customHeight="1" spans="1:13">
      <c r="A17" s="8" t="s">
        <v>42</v>
      </c>
      <c r="B17" s="8" t="s">
        <v>33</v>
      </c>
      <c r="C17" s="11"/>
      <c r="D17" s="11"/>
      <c r="E17" s="11"/>
      <c r="F17" s="11">
        <v>16148</v>
      </c>
      <c r="G17" s="9"/>
      <c r="H17" s="9">
        <f t="shared" si="0"/>
        <v>16148</v>
      </c>
      <c r="I17" s="18"/>
      <c r="K17" s="19"/>
      <c r="L17" s="20" t="s">
        <v>43</v>
      </c>
      <c r="M17" s="21">
        <f>93+32</f>
        <v>125</v>
      </c>
    </row>
    <row r="18" s="1" customFormat="1" ht="16" customHeight="1" spans="1:13">
      <c r="A18" s="8" t="s">
        <v>44</v>
      </c>
      <c r="B18" s="8" t="s">
        <v>38</v>
      </c>
      <c r="C18" s="11"/>
      <c r="D18" s="11"/>
      <c r="E18" s="11"/>
      <c r="F18" s="11">
        <v>1943</v>
      </c>
      <c r="G18" s="9"/>
      <c r="H18" s="9">
        <f t="shared" si="0"/>
        <v>1943</v>
      </c>
      <c r="I18" s="18"/>
      <c r="K18" s="19"/>
      <c r="L18" s="20" t="s">
        <v>45</v>
      </c>
      <c r="M18" s="21">
        <v>866</v>
      </c>
    </row>
    <row r="19" s="1" customFormat="1" ht="16" customHeight="1" spans="1:13">
      <c r="A19" s="8" t="s">
        <v>44</v>
      </c>
      <c r="B19" s="8" t="s">
        <v>38</v>
      </c>
      <c r="C19" s="11"/>
      <c r="D19" s="11"/>
      <c r="E19" s="11"/>
      <c r="F19" s="11">
        <v>13447</v>
      </c>
      <c r="G19" s="9"/>
      <c r="H19" s="9">
        <f t="shared" si="0"/>
        <v>13447</v>
      </c>
      <c r="I19" s="18"/>
      <c r="K19" s="19"/>
      <c r="L19" s="20" t="s">
        <v>46</v>
      </c>
      <c r="M19" s="21">
        <v>3</v>
      </c>
    </row>
    <row r="20" s="1" customFormat="1" ht="16" customHeight="1" spans="1:13">
      <c r="A20" s="10">
        <v>3301000019</v>
      </c>
      <c r="B20" s="10" t="s">
        <v>47</v>
      </c>
      <c r="C20" s="11">
        <v>2301</v>
      </c>
      <c r="D20" s="9"/>
      <c r="E20" s="9"/>
      <c r="F20" s="11"/>
      <c r="G20" s="9"/>
      <c r="H20" s="9">
        <f t="shared" si="0"/>
        <v>2301</v>
      </c>
      <c r="I20" s="18"/>
      <c r="K20" s="19"/>
      <c r="L20" s="17" t="s">
        <v>48</v>
      </c>
      <c r="M20" s="22">
        <f>SUM(M4:M19)</f>
        <v>4822</v>
      </c>
    </row>
    <row r="21" s="1" customFormat="1" ht="16" customHeight="1" spans="1:13">
      <c r="A21" s="8" t="s">
        <v>49</v>
      </c>
      <c r="B21" s="10" t="s">
        <v>47</v>
      </c>
      <c r="C21" s="11"/>
      <c r="D21" s="9"/>
      <c r="E21" s="9"/>
      <c r="F21" s="11">
        <v>25</v>
      </c>
      <c r="G21" s="9"/>
      <c r="H21" s="9">
        <f t="shared" si="0"/>
        <v>25</v>
      </c>
      <c r="I21" s="18"/>
      <c r="K21" s="19" t="s">
        <v>50</v>
      </c>
      <c r="L21" s="20" t="s">
        <v>51</v>
      </c>
      <c r="M21" s="21">
        <v>8</v>
      </c>
    </row>
    <row r="22" s="1" customFormat="1" ht="16" customHeight="1" spans="1:13">
      <c r="A22" s="13">
        <v>3301000139</v>
      </c>
      <c r="B22" s="13" t="s">
        <v>52</v>
      </c>
      <c r="C22" s="9">
        <v>1163</v>
      </c>
      <c r="D22" s="9"/>
      <c r="E22" s="9"/>
      <c r="F22" s="9"/>
      <c r="G22" s="9"/>
      <c r="H22" s="9">
        <f t="shared" si="0"/>
        <v>1163</v>
      </c>
      <c r="I22" s="18"/>
      <c r="K22" s="19"/>
      <c r="L22" s="20" t="s">
        <v>39</v>
      </c>
      <c r="M22" s="21">
        <v>1</v>
      </c>
    </row>
    <row r="23" s="1" customFormat="1" ht="16" customHeight="1" spans="1:13">
      <c r="A23" s="8" t="s">
        <v>53</v>
      </c>
      <c r="B23" s="13" t="s">
        <v>52</v>
      </c>
      <c r="C23" s="9"/>
      <c r="D23" s="9">
        <v>40</v>
      </c>
      <c r="E23" s="9"/>
      <c r="F23" s="9"/>
      <c r="G23" s="9"/>
      <c r="H23" s="9">
        <f t="shared" si="0"/>
        <v>40</v>
      </c>
      <c r="I23" s="18"/>
      <c r="K23" s="19"/>
      <c r="L23" s="20" t="s">
        <v>43</v>
      </c>
      <c r="M23" s="21">
        <v>11</v>
      </c>
    </row>
    <row r="24" s="1" customFormat="1" ht="16" customHeight="1" spans="1:13">
      <c r="A24" s="8" t="s">
        <v>54</v>
      </c>
      <c r="B24" s="13" t="s">
        <v>52</v>
      </c>
      <c r="C24" s="9"/>
      <c r="D24" s="9"/>
      <c r="E24" s="9"/>
      <c r="F24" s="9">
        <v>220</v>
      </c>
      <c r="G24" s="9"/>
      <c r="H24" s="9">
        <f t="shared" si="0"/>
        <v>220</v>
      </c>
      <c r="I24" s="18"/>
      <c r="K24" s="19"/>
      <c r="L24" s="20" t="s">
        <v>55</v>
      </c>
      <c r="M24" s="21">
        <v>1</v>
      </c>
    </row>
    <row r="25" s="1" customFormat="1" ht="16" customHeight="1" spans="1:13">
      <c r="A25" s="12">
        <v>3301000099</v>
      </c>
      <c r="B25" s="14" t="s">
        <v>56</v>
      </c>
      <c r="C25" s="9"/>
      <c r="D25" s="11"/>
      <c r="E25" s="9"/>
      <c r="F25" s="11"/>
      <c r="G25" s="9">
        <v>34268</v>
      </c>
      <c r="H25" s="9">
        <f t="shared" si="0"/>
        <v>34268</v>
      </c>
      <c r="I25" s="23" t="s">
        <v>57</v>
      </c>
      <c r="K25" s="19"/>
      <c r="L25" s="20" t="s">
        <v>58</v>
      </c>
      <c r="M25" s="21">
        <v>3</v>
      </c>
    </row>
    <row r="26" s="1" customFormat="1" ht="16" customHeight="1" spans="1:13">
      <c r="A26" s="12">
        <v>3301000099</v>
      </c>
      <c r="B26" s="14" t="s">
        <v>56</v>
      </c>
      <c r="C26" s="9">
        <v>191709</v>
      </c>
      <c r="D26" s="11"/>
      <c r="E26" s="9"/>
      <c r="F26" s="11"/>
      <c r="G26" s="9"/>
      <c r="H26" s="9">
        <f t="shared" si="0"/>
        <v>191709</v>
      </c>
      <c r="I26" s="18"/>
      <c r="K26" s="19"/>
      <c r="L26" s="20" t="s">
        <v>59</v>
      </c>
      <c r="M26" s="21">
        <v>6</v>
      </c>
    </row>
    <row r="27" s="1" customFormat="1" ht="16" customHeight="1" spans="1:13">
      <c r="A27" s="12">
        <v>3301000141</v>
      </c>
      <c r="B27" s="14" t="s">
        <v>56</v>
      </c>
      <c r="C27" s="9">
        <v>44937</v>
      </c>
      <c r="D27" s="11"/>
      <c r="E27" s="9"/>
      <c r="F27" s="11"/>
      <c r="G27" s="9"/>
      <c r="H27" s="9">
        <f t="shared" si="0"/>
        <v>44937</v>
      </c>
      <c r="I27" s="18"/>
      <c r="K27" s="19"/>
      <c r="L27" s="20" t="s">
        <v>60</v>
      </c>
      <c r="M27" s="21">
        <v>1</v>
      </c>
    </row>
    <row r="28" s="1" customFormat="1" ht="16" customHeight="1" spans="1:13">
      <c r="A28" s="12">
        <v>3301000137</v>
      </c>
      <c r="B28" s="14" t="s">
        <v>56</v>
      </c>
      <c r="C28" s="9">
        <v>9466</v>
      </c>
      <c r="D28" s="11"/>
      <c r="E28" s="9"/>
      <c r="F28" s="11"/>
      <c r="G28" s="9"/>
      <c r="H28" s="9">
        <f t="shared" si="0"/>
        <v>9466</v>
      </c>
      <c r="I28" s="18"/>
      <c r="K28" s="19"/>
      <c r="L28" s="17" t="s">
        <v>61</v>
      </c>
      <c r="M28" s="22">
        <f>SUM(M21:M27)</f>
        <v>31</v>
      </c>
    </row>
    <row r="29" s="1" customFormat="1" ht="16" customHeight="1" spans="1:13">
      <c r="A29" s="8" t="s">
        <v>62</v>
      </c>
      <c r="B29" s="14" t="s">
        <v>56</v>
      </c>
      <c r="C29" s="9"/>
      <c r="D29" s="11">
        <v>13843</v>
      </c>
      <c r="E29" s="9"/>
      <c r="F29" s="11"/>
      <c r="G29" s="9"/>
      <c r="H29" s="9">
        <f t="shared" si="0"/>
        <v>13843</v>
      </c>
      <c r="I29" s="18"/>
      <c r="K29" s="16" t="s">
        <v>5</v>
      </c>
      <c r="L29" s="17"/>
      <c r="M29" s="22">
        <f>M28+M20</f>
        <v>4853</v>
      </c>
    </row>
    <row r="30" s="1" customFormat="1" ht="16" customHeight="1" spans="1:9">
      <c r="A30" s="8" t="s">
        <v>63</v>
      </c>
      <c r="B30" s="14" t="s">
        <v>56</v>
      </c>
      <c r="C30" s="9"/>
      <c r="D30" s="11">
        <v>17151</v>
      </c>
      <c r="E30" s="9"/>
      <c r="F30" s="11"/>
      <c r="G30" s="9"/>
      <c r="H30" s="9">
        <f t="shared" si="0"/>
        <v>17151</v>
      </c>
      <c r="I30" s="18"/>
    </row>
    <row r="31" s="1" customFormat="1" ht="16" customHeight="1" spans="1:9">
      <c r="A31" s="8" t="s">
        <v>64</v>
      </c>
      <c r="B31" s="14" t="s">
        <v>56</v>
      </c>
      <c r="C31" s="9"/>
      <c r="D31" s="11"/>
      <c r="E31" s="9"/>
      <c r="F31" s="11">
        <v>5877</v>
      </c>
      <c r="G31" s="9"/>
      <c r="H31" s="9">
        <f t="shared" si="0"/>
        <v>5877</v>
      </c>
      <c r="I31" s="18"/>
    </row>
    <row r="32" s="1" customFormat="1" ht="16" customHeight="1" spans="1:9">
      <c r="A32" s="8" t="s">
        <v>65</v>
      </c>
      <c r="B32" s="14" t="s">
        <v>56</v>
      </c>
      <c r="C32" s="9"/>
      <c r="D32" s="11"/>
      <c r="E32" s="9"/>
      <c r="F32" s="11">
        <v>4805</v>
      </c>
      <c r="G32" s="9"/>
      <c r="H32" s="9">
        <f t="shared" si="0"/>
        <v>4805</v>
      </c>
      <c r="I32" s="18"/>
    </row>
    <row r="33" s="1" customFormat="1" ht="16" customHeight="1" spans="1:9">
      <c r="A33" s="8" t="s">
        <v>66</v>
      </c>
      <c r="B33" s="14" t="s">
        <v>56</v>
      </c>
      <c r="C33" s="9"/>
      <c r="D33" s="11"/>
      <c r="E33" s="9"/>
      <c r="F33" s="11">
        <v>2067</v>
      </c>
      <c r="G33" s="9"/>
      <c r="H33" s="9">
        <f t="shared" si="0"/>
        <v>2067</v>
      </c>
      <c r="I33" s="18"/>
    </row>
    <row r="34" s="1" customFormat="1" ht="16" customHeight="1" spans="1:9">
      <c r="A34" s="12">
        <v>3301000125</v>
      </c>
      <c r="B34" s="14" t="s">
        <v>67</v>
      </c>
      <c r="C34" s="9">
        <v>2810</v>
      </c>
      <c r="D34" s="11"/>
      <c r="E34" s="9"/>
      <c r="F34" s="11"/>
      <c r="G34" s="9"/>
      <c r="H34" s="9">
        <f t="shared" si="0"/>
        <v>2810</v>
      </c>
      <c r="I34" s="18"/>
    </row>
    <row r="35" s="1" customFormat="1" ht="16" customHeight="1" spans="1:9">
      <c r="A35" s="12" t="s">
        <v>68</v>
      </c>
      <c r="B35" s="14" t="s">
        <v>67</v>
      </c>
      <c r="C35" s="9"/>
      <c r="D35" s="11"/>
      <c r="E35" s="9"/>
      <c r="F35" s="11">
        <v>35</v>
      </c>
      <c r="G35" s="9"/>
      <c r="H35" s="9">
        <f t="shared" si="0"/>
        <v>35</v>
      </c>
      <c r="I35" s="18"/>
    </row>
    <row r="36" s="1" customFormat="1" ht="16" customHeight="1" spans="1:9">
      <c r="A36" s="10">
        <v>3301000142</v>
      </c>
      <c r="B36" s="10" t="s">
        <v>69</v>
      </c>
      <c r="C36" s="11">
        <v>547</v>
      </c>
      <c r="D36" s="9"/>
      <c r="E36" s="11"/>
      <c r="F36" s="11"/>
      <c r="G36" s="9"/>
      <c r="H36" s="9">
        <f t="shared" si="0"/>
        <v>547</v>
      </c>
      <c r="I36" s="18"/>
    </row>
    <row r="37" s="1" customFormat="1" ht="16" customHeight="1" spans="1:9">
      <c r="A37" s="12" t="s">
        <v>70</v>
      </c>
      <c r="B37" s="10" t="s">
        <v>69</v>
      </c>
      <c r="C37" s="11"/>
      <c r="D37" s="9"/>
      <c r="E37" s="11"/>
      <c r="F37" s="11">
        <v>444</v>
      </c>
      <c r="G37" s="9"/>
      <c r="H37" s="9">
        <f t="shared" si="0"/>
        <v>444</v>
      </c>
      <c r="I37" s="18"/>
    </row>
    <row r="38" s="1" customFormat="1" ht="16" customHeight="1" spans="1:9">
      <c r="A38" s="12">
        <v>3301000126</v>
      </c>
      <c r="B38" s="10" t="s">
        <v>71</v>
      </c>
      <c r="C38" s="11">
        <v>3285</v>
      </c>
      <c r="D38" s="11"/>
      <c r="E38" s="9"/>
      <c r="F38" s="9"/>
      <c r="G38" s="9"/>
      <c r="H38" s="9">
        <f t="shared" si="0"/>
        <v>3285</v>
      </c>
      <c r="I38" s="18"/>
    </row>
    <row r="39" s="1" customFormat="1" ht="16" customHeight="1" spans="1:9">
      <c r="A39" s="12" t="s">
        <v>72</v>
      </c>
      <c r="B39" s="10" t="s">
        <v>71</v>
      </c>
      <c r="C39" s="11"/>
      <c r="D39" s="11"/>
      <c r="E39" s="9"/>
      <c r="F39" s="9">
        <v>273</v>
      </c>
      <c r="G39" s="9"/>
      <c r="H39" s="9">
        <f t="shared" si="0"/>
        <v>273</v>
      </c>
      <c r="I39" s="18"/>
    </row>
    <row r="40" s="1" customFormat="1" ht="16" customHeight="1" spans="1:9">
      <c r="A40" s="10">
        <v>3301000138</v>
      </c>
      <c r="B40" s="10" t="s">
        <v>73</v>
      </c>
      <c r="C40" s="11">
        <v>330</v>
      </c>
      <c r="D40" s="11"/>
      <c r="E40" s="11"/>
      <c r="F40" s="11"/>
      <c r="G40" s="9"/>
      <c r="H40" s="9">
        <f t="shared" si="0"/>
        <v>330</v>
      </c>
      <c r="I40" s="18"/>
    </row>
    <row r="41" s="1" customFormat="1" ht="16" customHeight="1" spans="1:9">
      <c r="A41" s="8" t="s">
        <v>74</v>
      </c>
      <c r="B41" s="10" t="s">
        <v>73</v>
      </c>
      <c r="C41" s="11"/>
      <c r="D41" s="11">
        <v>57</v>
      </c>
      <c r="E41" s="11"/>
      <c r="F41" s="11"/>
      <c r="G41" s="9"/>
      <c r="H41" s="9">
        <f t="shared" si="0"/>
        <v>57</v>
      </c>
      <c r="I41" s="18"/>
    </row>
    <row r="42" s="1" customFormat="1" ht="16" customHeight="1" spans="1:9">
      <c r="A42" s="8" t="s">
        <v>75</v>
      </c>
      <c r="B42" s="10" t="s">
        <v>73</v>
      </c>
      <c r="C42" s="11"/>
      <c r="D42" s="11"/>
      <c r="E42" s="11"/>
      <c r="F42" s="11">
        <v>43</v>
      </c>
      <c r="G42" s="9"/>
      <c r="H42" s="9">
        <f t="shared" si="0"/>
        <v>43</v>
      </c>
      <c r="I42" s="18"/>
    </row>
    <row r="43" s="1" customFormat="1" ht="16" customHeight="1" spans="1:9">
      <c r="A43" s="12">
        <v>3301000144</v>
      </c>
      <c r="B43" s="10" t="s">
        <v>76</v>
      </c>
      <c r="C43" s="9">
        <v>1749</v>
      </c>
      <c r="D43" s="9"/>
      <c r="E43" s="9"/>
      <c r="F43" s="9"/>
      <c r="G43" s="9"/>
      <c r="H43" s="9">
        <f t="shared" si="0"/>
        <v>1749</v>
      </c>
      <c r="I43" s="18"/>
    </row>
    <row r="44" s="1" customFormat="1" ht="16" customHeight="1" spans="1:9">
      <c r="A44" s="8" t="s">
        <v>77</v>
      </c>
      <c r="B44" s="10" t="s">
        <v>76</v>
      </c>
      <c r="C44" s="9"/>
      <c r="D44" s="9">
        <v>7133</v>
      </c>
      <c r="E44" s="9"/>
      <c r="F44" s="9"/>
      <c r="G44" s="9"/>
      <c r="H44" s="9">
        <f t="shared" si="0"/>
        <v>7133</v>
      </c>
      <c r="I44" s="18"/>
    </row>
    <row r="45" s="1" customFormat="1" ht="16" customHeight="1" spans="1:9">
      <c r="A45" s="8" t="s">
        <v>78</v>
      </c>
      <c r="B45" s="10" t="s">
        <v>76</v>
      </c>
      <c r="C45" s="9"/>
      <c r="D45" s="9"/>
      <c r="E45" s="9"/>
      <c r="F45" s="9">
        <v>1928</v>
      </c>
      <c r="G45" s="9"/>
      <c r="H45" s="9">
        <f t="shared" si="0"/>
        <v>1928</v>
      </c>
      <c r="I45" s="18"/>
    </row>
    <row r="46" s="1" customFormat="1" ht="16" customHeight="1" spans="1:9">
      <c r="A46" s="10">
        <v>3301000147</v>
      </c>
      <c r="B46" s="10" t="s">
        <v>79</v>
      </c>
      <c r="C46" s="9">
        <f>925+26</f>
        <v>951</v>
      </c>
      <c r="D46" s="9"/>
      <c r="E46" s="9"/>
      <c r="F46" s="9"/>
      <c r="G46" s="9"/>
      <c r="H46" s="9">
        <f t="shared" si="0"/>
        <v>951</v>
      </c>
      <c r="I46" s="18"/>
    </row>
    <row r="47" s="1" customFormat="1" ht="16" customHeight="1" spans="1:9">
      <c r="A47" s="8" t="s">
        <v>80</v>
      </c>
      <c r="B47" s="10" t="s">
        <v>79</v>
      </c>
      <c r="C47" s="9"/>
      <c r="D47" s="9">
        <v>255</v>
      </c>
      <c r="E47" s="9"/>
      <c r="F47" s="9"/>
      <c r="G47" s="9"/>
      <c r="H47" s="9">
        <f t="shared" si="0"/>
        <v>255</v>
      </c>
      <c r="I47" s="18"/>
    </row>
    <row r="48" s="1" customFormat="1" ht="16" customHeight="1" spans="1:9">
      <c r="A48" s="8" t="s">
        <v>81</v>
      </c>
      <c r="B48" s="10" t="s">
        <v>79</v>
      </c>
      <c r="C48" s="9"/>
      <c r="D48" s="9"/>
      <c r="E48" s="9"/>
      <c r="F48" s="9">
        <v>267</v>
      </c>
      <c r="G48" s="9"/>
      <c r="H48" s="9">
        <f t="shared" si="0"/>
        <v>267</v>
      </c>
      <c r="I48" s="18"/>
    </row>
    <row r="49" s="1" customFormat="1" ht="16" customHeight="1" spans="1:9">
      <c r="A49" s="12">
        <v>3301000098</v>
      </c>
      <c r="B49" s="10" t="s">
        <v>82</v>
      </c>
      <c r="C49" s="11">
        <v>23068</v>
      </c>
      <c r="D49" s="11"/>
      <c r="E49" s="11"/>
      <c r="F49" s="11"/>
      <c r="G49" s="9"/>
      <c r="H49" s="9">
        <f t="shared" si="0"/>
        <v>23068</v>
      </c>
      <c r="I49" s="18"/>
    </row>
    <row r="50" s="1" customFormat="1" ht="16" customHeight="1" spans="1:9">
      <c r="A50" s="8" t="s">
        <v>83</v>
      </c>
      <c r="B50" s="10" t="s">
        <v>82</v>
      </c>
      <c r="C50" s="11"/>
      <c r="D50" s="11">
        <v>10964</v>
      </c>
      <c r="E50" s="11"/>
      <c r="F50" s="11"/>
      <c r="G50" s="9"/>
      <c r="H50" s="9">
        <f t="shared" si="0"/>
        <v>10964</v>
      </c>
      <c r="I50" s="18"/>
    </row>
    <row r="51" s="1" customFormat="1" ht="16" customHeight="1" spans="1:9">
      <c r="A51" s="8" t="s">
        <v>84</v>
      </c>
      <c r="B51" s="10" t="s">
        <v>82</v>
      </c>
      <c r="C51" s="11"/>
      <c r="D51" s="11"/>
      <c r="E51" s="11"/>
      <c r="F51" s="11">
        <v>2924</v>
      </c>
      <c r="G51" s="9"/>
      <c r="H51" s="9">
        <f t="shared" si="0"/>
        <v>2924</v>
      </c>
      <c r="I51" s="18"/>
    </row>
    <row r="52" s="1" customFormat="1" ht="16" customHeight="1" spans="1:9">
      <c r="A52" s="10">
        <v>3301000149</v>
      </c>
      <c r="B52" s="10" t="s">
        <v>85</v>
      </c>
      <c r="C52" s="11">
        <v>3571</v>
      </c>
      <c r="D52" s="11"/>
      <c r="E52" s="11"/>
      <c r="F52" s="11"/>
      <c r="G52" s="9"/>
      <c r="H52" s="9">
        <f t="shared" si="0"/>
        <v>3571</v>
      </c>
      <c r="I52" s="18"/>
    </row>
    <row r="53" s="1" customFormat="1" ht="16" customHeight="1" spans="1:9">
      <c r="A53" s="8" t="s">
        <v>86</v>
      </c>
      <c r="B53" s="10" t="s">
        <v>85</v>
      </c>
      <c r="C53" s="11"/>
      <c r="D53" s="11">
        <v>4678</v>
      </c>
      <c r="E53" s="11"/>
      <c r="F53" s="11"/>
      <c r="G53" s="9"/>
      <c r="H53" s="9">
        <f t="shared" si="0"/>
        <v>4678</v>
      </c>
      <c r="I53" s="18"/>
    </row>
    <row r="54" s="1" customFormat="1" ht="16" customHeight="1" spans="1:9">
      <c r="A54" s="8" t="s">
        <v>87</v>
      </c>
      <c r="B54" s="10" t="s">
        <v>85</v>
      </c>
      <c r="C54" s="11"/>
      <c r="D54" s="11"/>
      <c r="E54" s="11"/>
      <c r="F54" s="11">
        <v>1938</v>
      </c>
      <c r="G54" s="9"/>
      <c r="H54" s="9">
        <f t="shared" si="0"/>
        <v>1938</v>
      </c>
      <c r="I54" s="18"/>
    </row>
    <row r="55" s="1" customFormat="1" ht="16" customHeight="1" spans="1:9">
      <c r="A55" s="8" t="s">
        <v>88</v>
      </c>
      <c r="B55" s="10" t="s">
        <v>89</v>
      </c>
      <c r="C55" s="11"/>
      <c r="D55" s="11"/>
      <c r="E55" s="11"/>
      <c r="F55" s="11">
        <v>162</v>
      </c>
      <c r="G55" s="9"/>
      <c r="H55" s="9">
        <f t="shared" si="0"/>
        <v>162</v>
      </c>
      <c r="I55" s="18"/>
    </row>
    <row r="56" s="1" customFormat="1" ht="16" customHeight="1" spans="1:9">
      <c r="A56" s="8" t="s">
        <v>90</v>
      </c>
      <c r="B56" s="10" t="s">
        <v>91</v>
      </c>
      <c r="C56" s="9"/>
      <c r="D56" s="9"/>
      <c r="E56" s="9"/>
      <c r="F56" s="9">
        <v>337</v>
      </c>
      <c r="G56" s="9"/>
      <c r="H56" s="9">
        <f t="shared" si="0"/>
        <v>337</v>
      </c>
      <c r="I56" s="18"/>
    </row>
    <row r="57" s="1" customFormat="1" ht="16" customHeight="1" spans="1:9">
      <c r="A57" s="12">
        <v>3301000108</v>
      </c>
      <c r="B57" s="10" t="s">
        <v>92</v>
      </c>
      <c r="C57" s="11">
        <v>13647</v>
      </c>
      <c r="D57" s="11"/>
      <c r="E57" s="11"/>
      <c r="F57" s="11"/>
      <c r="G57" s="9"/>
      <c r="H57" s="9">
        <f t="shared" si="0"/>
        <v>13647</v>
      </c>
      <c r="I57" s="18"/>
    </row>
    <row r="58" s="1" customFormat="1" ht="16" customHeight="1" spans="1:9">
      <c r="A58" s="8" t="s">
        <v>93</v>
      </c>
      <c r="B58" s="10" t="s">
        <v>92</v>
      </c>
      <c r="C58" s="11"/>
      <c r="D58" s="11">
        <v>3453</v>
      </c>
      <c r="E58" s="11"/>
      <c r="F58" s="11"/>
      <c r="G58" s="9"/>
      <c r="H58" s="9">
        <f t="shared" si="0"/>
        <v>3453</v>
      </c>
      <c r="I58" s="18"/>
    </row>
    <row r="59" s="1" customFormat="1" ht="16" customHeight="1" spans="1:9">
      <c r="A59" s="8" t="s">
        <v>94</v>
      </c>
      <c r="B59" s="10" t="s">
        <v>92</v>
      </c>
      <c r="C59" s="11"/>
      <c r="D59" s="11"/>
      <c r="E59" s="11"/>
      <c r="F59" s="11">
        <v>774</v>
      </c>
      <c r="G59" s="9"/>
      <c r="H59" s="9">
        <f t="shared" si="0"/>
        <v>774</v>
      </c>
      <c r="I59" s="18"/>
    </row>
    <row r="60" s="1" customFormat="1" ht="16" customHeight="1" spans="1:9">
      <c r="A60" s="10">
        <v>3301000143</v>
      </c>
      <c r="B60" s="10" t="s">
        <v>95</v>
      </c>
      <c r="C60" s="11">
        <v>592</v>
      </c>
      <c r="D60" s="11"/>
      <c r="E60" s="11"/>
      <c r="F60" s="11"/>
      <c r="G60" s="9"/>
      <c r="H60" s="9">
        <f t="shared" si="0"/>
        <v>592</v>
      </c>
      <c r="I60" s="18"/>
    </row>
    <row r="61" s="1" customFormat="1" ht="16" customHeight="1" spans="1:9">
      <c r="A61" s="8" t="s">
        <v>96</v>
      </c>
      <c r="B61" s="10" t="s">
        <v>95</v>
      </c>
      <c r="C61" s="11"/>
      <c r="D61" s="11">
        <v>4814</v>
      </c>
      <c r="E61" s="11"/>
      <c r="F61" s="11"/>
      <c r="G61" s="9"/>
      <c r="H61" s="9">
        <f t="shared" si="0"/>
        <v>4814</v>
      </c>
      <c r="I61" s="18"/>
    </row>
    <row r="62" s="1" customFormat="1" ht="16" customHeight="1" spans="1:9">
      <c r="A62" s="8" t="s">
        <v>97</v>
      </c>
      <c r="B62" s="10" t="s">
        <v>95</v>
      </c>
      <c r="C62" s="11"/>
      <c r="D62" s="11"/>
      <c r="E62" s="11"/>
      <c r="F62" s="11">
        <v>1351</v>
      </c>
      <c r="G62" s="9"/>
      <c r="H62" s="9">
        <f t="shared" si="0"/>
        <v>1351</v>
      </c>
      <c r="I62" s="18"/>
    </row>
    <row r="63" s="1" customFormat="1" ht="16" customHeight="1" spans="1:9">
      <c r="A63" s="8" t="s">
        <v>98</v>
      </c>
      <c r="B63" s="10" t="s">
        <v>99</v>
      </c>
      <c r="C63" s="11"/>
      <c r="D63" s="11">
        <f>34+260</f>
        <v>294</v>
      </c>
      <c r="E63" s="11"/>
      <c r="F63" s="11"/>
      <c r="G63" s="9"/>
      <c r="H63" s="9">
        <f t="shared" si="0"/>
        <v>294</v>
      </c>
      <c r="I63" s="18"/>
    </row>
    <row r="64" s="1" customFormat="1" ht="16" customHeight="1" spans="1:9">
      <c r="A64" s="8" t="s">
        <v>100</v>
      </c>
      <c r="B64" s="10" t="s">
        <v>99</v>
      </c>
      <c r="C64" s="11"/>
      <c r="D64" s="11"/>
      <c r="E64" s="11"/>
      <c r="F64" s="11">
        <v>51</v>
      </c>
      <c r="G64" s="9"/>
      <c r="H64" s="9">
        <f t="shared" si="0"/>
        <v>51</v>
      </c>
      <c r="I64" s="18"/>
    </row>
    <row r="65" s="1" customFormat="1" ht="16" customHeight="1" spans="1:9">
      <c r="A65" s="7" t="s">
        <v>101</v>
      </c>
      <c r="B65" s="7"/>
      <c r="C65" s="24">
        <f t="shared" ref="C65:H65" si="1">SUM(C4:C64)</f>
        <v>461172</v>
      </c>
      <c r="D65" s="24">
        <f t="shared" si="1"/>
        <v>297958</v>
      </c>
      <c r="E65" s="24">
        <f t="shared" si="1"/>
        <v>12597</v>
      </c>
      <c r="F65" s="24">
        <f t="shared" si="1"/>
        <v>62045</v>
      </c>
      <c r="G65" s="25">
        <f t="shared" si="1"/>
        <v>34268</v>
      </c>
      <c r="H65" s="25">
        <f t="shared" si="1"/>
        <v>868040</v>
      </c>
      <c r="I65" s="18"/>
    </row>
    <row r="66" s="1" customFormat="1" spans="2:9">
      <c r="B66" s="26"/>
      <c r="C66" s="26"/>
      <c r="D66" s="26"/>
      <c r="E66" s="26"/>
      <c r="F66" s="26"/>
      <c r="G66" s="26"/>
      <c r="H66" s="26"/>
      <c r="I66" s="26"/>
    </row>
    <row r="70" s="1" customFormat="1" spans="6:8">
      <c r="F70" s="27"/>
      <c r="H70" s="27"/>
    </row>
  </sheetData>
  <mergeCells count="14">
    <mergeCell ref="A1:I1"/>
    <mergeCell ref="K1:M1"/>
    <mergeCell ref="C2:G2"/>
    <mergeCell ref="K29:L29"/>
    <mergeCell ref="A65:B65"/>
    <mergeCell ref="A2:A3"/>
    <mergeCell ref="B2:B3"/>
    <mergeCell ref="H2:H3"/>
    <mergeCell ref="I2:I3"/>
    <mergeCell ref="K2:K3"/>
    <mergeCell ref="K4:K20"/>
    <mergeCell ref="K21:K28"/>
    <mergeCell ref="L2:L3"/>
    <mergeCell ref="M2:M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</dc:creator>
  <dcterms:created xsi:type="dcterms:W3CDTF">2023-04-24T09:11:00Z</dcterms:created>
  <dcterms:modified xsi:type="dcterms:W3CDTF">2023-09-12T02:40:33Z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2052-10.8.0.6294</vt:lpwstr>
  </property>
</Properties>
</file>